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L:\FINANZIARIO_SGN\FINANZIARIO\BILANCIO\BILANCIO CONSOLIDATO\2020\"/>
    </mc:Choice>
  </mc:AlternateContent>
  <xr:revisionPtr revIDLastSave="0" documentId="13_ncr:1_{533CBEB9-7775-4C55-9D2D-BDB753310614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elenco partecipate e amm.ri" sheetId="5" r:id="rId1"/>
    <sheet name="grafico quote partecipazione" sheetId="7" r:id="rId2"/>
    <sheet name="grafico indirette" sheetId="9" r:id="rId3"/>
    <sheet name="valore con metodo patrimoniale" sheetId="10" r:id="rId4"/>
  </sheets>
  <calcPr calcId="181029"/>
</workbook>
</file>

<file path=xl/calcChain.xml><?xml version="1.0" encoding="utf-8"?>
<calcChain xmlns="http://schemas.openxmlformats.org/spreadsheetml/2006/main">
  <c r="G16" i="10" l="1"/>
  <c r="G5" i="10" l="1"/>
  <c r="G4" i="10"/>
  <c r="G3" i="10"/>
  <c r="G2" i="10"/>
  <c r="E17" i="10"/>
  <c r="F17" i="10"/>
  <c r="F6" i="10"/>
  <c r="E6" i="10"/>
  <c r="H16" i="10"/>
  <c r="H5" i="10"/>
  <c r="H4" i="10"/>
  <c r="H3" i="10"/>
  <c r="H2" i="10"/>
  <c r="B8" i="7"/>
  <c r="B5" i="7"/>
  <c r="I2" i="10" l="1"/>
  <c r="I3" i="10"/>
  <c r="I4" i="10"/>
  <c r="G6" i="10"/>
  <c r="I5" i="10"/>
  <c r="H6" i="10"/>
  <c r="G17" i="10"/>
  <c r="I16" i="10"/>
  <c r="H17" i="10"/>
  <c r="C8" i="7"/>
  <c r="B7" i="7"/>
  <c r="C7" i="7" s="1"/>
  <c r="B6" i="7"/>
  <c r="C6" i="7" s="1"/>
  <c r="C5" i="7"/>
</calcChain>
</file>

<file path=xl/sharedStrings.xml><?xml version="1.0" encoding="utf-8"?>
<sst xmlns="http://schemas.openxmlformats.org/spreadsheetml/2006/main" count="173" uniqueCount="118">
  <si>
    <t>00226320307</t>
  </si>
  <si>
    <t xml:space="preserve">ragione sociale </t>
  </si>
  <si>
    <t>cf</t>
  </si>
  <si>
    <t>quota di  partecipazione</t>
  </si>
  <si>
    <t>servizi affidati dal Comune</t>
  </si>
  <si>
    <t xml:space="preserve"> NET spa</t>
  </si>
  <si>
    <t>servizio smaltimento rifiuti</t>
  </si>
  <si>
    <t>CONSORZIO PER L'ASSISTENZA MEDICO PSICO-PEDAGOGICA C.A.M.P.P.</t>
  </si>
  <si>
    <t xml:space="preserve">CONSORZIO PER LO SVILUPPO INDUSTRIALE  DELLA ZONA DELL'AUSSA CORNO  E.P.E. </t>
  </si>
  <si>
    <t>durata dell'impegno</t>
  </si>
  <si>
    <t>n. rappresentanti dell'ente negli organi di governo e trattamento economico complessivo a ciascuno di essi spettante</t>
  </si>
  <si>
    <t>risultato esercizio 2012</t>
  </si>
  <si>
    <t>sanità e assistenza sociale</t>
  </si>
  <si>
    <t>sviluppo, supporto, coordinamento e promozione di attività economiche</t>
  </si>
  <si>
    <t>CARICA</t>
  </si>
  <si>
    <t>Presidente</t>
  </si>
  <si>
    <t>Consigliere</t>
  </si>
  <si>
    <t>AMMINISTRATORI</t>
  </si>
  <si>
    <t>compenso</t>
  </si>
  <si>
    <t>INDENNITA' annuale lorda</t>
  </si>
  <si>
    <t>NOMINATIVO</t>
  </si>
  <si>
    <t>illimitato</t>
  </si>
  <si>
    <t>sito istituzionale</t>
  </si>
  <si>
    <t>www.netaziendapulita.it</t>
  </si>
  <si>
    <t>www.cafcspa.com</t>
  </si>
  <si>
    <t>www.aussacorno.it</t>
  </si>
  <si>
    <t>www.campp.it</t>
  </si>
  <si>
    <t>00158530303</t>
  </si>
  <si>
    <t>00662840305</t>
  </si>
  <si>
    <t>Rappresentazione grafica del collegamento tra il Comune di SAN GIORGIO DI NOGARO e le società partecipate</t>
  </si>
  <si>
    <t>quota Comune</t>
  </si>
  <si>
    <t>quota altri soci</t>
  </si>
  <si>
    <t>NET spa</t>
  </si>
  <si>
    <t>COMUNE DI SAN GIORGIO DI NOGARO</t>
  </si>
  <si>
    <t xml:space="preserve">CAFC Spa </t>
  </si>
  <si>
    <t>INDENNITA'   annuale lorda</t>
  </si>
  <si>
    <t xml:space="preserve">Presidente </t>
  </si>
  <si>
    <t>Bolzon Renato</t>
  </si>
  <si>
    <t>Piazza Sandra</t>
  </si>
  <si>
    <t>Pin Enrico</t>
  </si>
  <si>
    <t>Scala Mirto</t>
  </si>
  <si>
    <t>Trapani Francesca</t>
  </si>
  <si>
    <t>risultato esercizio 2015</t>
  </si>
  <si>
    <t>(*)</t>
  </si>
  <si>
    <t>(**)</t>
  </si>
  <si>
    <t>(*)  art. 5 comma 9 della L. 135/2012 e smi.</t>
  </si>
  <si>
    <t>(**) art. 42 della L.R. 18/2015</t>
  </si>
  <si>
    <t xml:space="preserve">Relazioni semestrali del Liquidatore </t>
  </si>
  <si>
    <t>gestione servizio idrico integrato</t>
  </si>
  <si>
    <t>NET Spa</t>
  </si>
  <si>
    <t>risultato esercizio 2016</t>
  </si>
  <si>
    <t xml:space="preserve">Benigno Salvatore Piero Maria </t>
  </si>
  <si>
    <t>Valle Giovanni</t>
  </si>
  <si>
    <t>Antonelli Laura</t>
  </si>
  <si>
    <t>risultato esercizio 2017</t>
  </si>
  <si>
    <t>Adozione di strumenti di pianificazione territoriale; azione promozionale per l’insediamento di attività produttive; gestione e manutenzione raccordo ferroviario</t>
  </si>
  <si>
    <t>www.cosef.fvg.it</t>
  </si>
  <si>
    <t>risultato esercizio 2018</t>
  </si>
  <si>
    <t>COSEF</t>
  </si>
  <si>
    <t>COSEF - CONSORZIO DI SVILUPPO ECONOMICO DEL FRIULI</t>
  </si>
  <si>
    <t>Tomasin Marianna</t>
  </si>
  <si>
    <t>00458850302</t>
  </si>
  <si>
    <t>NET spa                     2,311%</t>
  </si>
  <si>
    <t>risultato esercizio 2019</t>
  </si>
  <si>
    <t>-</t>
  </si>
  <si>
    <t>CAFC S.p.A.                     1,871683%</t>
  </si>
  <si>
    <t>COSEF                             6,39%</t>
  </si>
  <si>
    <t>FRIULAB            1,52355%</t>
  </si>
  <si>
    <t>ECOSINERGIE               0,007857%</t>
  </si>
  <si>
    <t xml:space="preserve"> Elenco partecipate dirette e indirette Comune di San Giorgio di Nogaro - Rappresentazione Grafica  - Anno 2020</t>
  </si>
  <si>
    <t>Elenco partecipate dirette Comune di SAN GIORGIO DI NOGARO - esercizio 2020 - Pubblicazione ai sensi dell'art. 22 del D.Lgs 33/2013</t>
  </si>
  <si>
    <t>risultato esercizio 2020</t>
  </si>
  <si>
    <t>ENTI E SOCIETA'</t>
  </si>
  <si>
    <t>Descrizione</t>
  </si>
  <si>
    <t>patrimonio netto 2019</t>
  </si>
  <si>
    <t>valore partecipazione rendiconto 2020</t>
  </si>
  <si>
    <t>variazione stato patrimoniale</t>
  </si>
  <si>
    <t>note</t>
  </si>
  <si>
    <t>Consorzio Acquedotto Friuli Centrale S.p.A.</t>
  </si>
  <si>
    <t>Gestione esercizio e costruzione reti distribuzione acqua potabile</t>
  </si>
  <si>
    <t>C.A.M.P.P. Consorzio per l'assistenza medico psicopedagogica</t>
  </si>
  <si>
    <t>Assistenza diversamente abili</t>
  </si>
  <si>
    <t>partecipazioni in altre imprese</t>
  </si>
  <si>
    <t>Servizi igiene ambientale</t>
  </si>
  <si>
    <t>Cosef</t>
  </si>
  <si>
    <t>Consorzio Promozione Industriale</t>
  </si>
  <si>
    <t>TOTALE</t>
  </si>
  <si>
    <t>DIVIDENDI NET</t>
  </si>
  <si>
    <t>NON COMUNICATI</t>
  </si>
  <si>
    <t>Metodo patrimoniale</t>
  </si>
  <si>
    <t>è sufficiente moltiplicare il Patrimonio Netto della partecipata iscritto nel bilancio per la quota di possesso detenuta dall’ente</t>
  </si>
  <si>
    <t>V = PN X Q</t>
  </si>
  <si>
    <t>patrimonio netto 2020</t>
  </si>
  <si>
    <t>valore partecipazione rendiconto 2021</t>
  </si>
  <si>
    <t>FRIULAB SRL - INDIRETTA</t>
  </si>
  <si>
    <t>C.A.M.P.P.                  6,750%</t>
  </si>
  <si>
    <t>EXE (In liquidazione)              0,564331%</t>
  </si>
  <si>
    <t>Banca di Cividale (In dismissione)                     0,00009171%</t>
  </si>
  <si>
    <t>% partecipazione 2019</t>
  </si>
  <si>
    <t>% partecipazione 2020</t>
  </si>
  <si>
    <t>Nuovo Renato fino al 02/10/2020</t>
  </si>
  <si>
    <t>Tibald Michele dal 03/10/2020</t>
  </si>
  <si>
    <t>INDENNITA' mensile lorda</t>
  </si>
  <si>
    <t>Mariano Ines  fino al 02/10/2020</t>
  </si>
  <si>
    <t>Moschione Mariella dal 03/10/2020</t>
  </si>
  <si>
    <t>Romito Andrea</t>
  </si>
  <si>
    <t>Zuccolo Anna Maria</t>
  </si>
  <si>
    <t>Raggi Mario</t>
  </si>
  <si>
    <t>Bearzotti Alfrida</t>
  </si>
  <si>
    <t>Falcone Ugo</t>
  </si>
  <si>
    <t>Petris Giovanni</t>
  </si>
  <si>
    <t>D.L.95/2012 art.5</t>
  </si>
  <si>
    <t>Gottardo Claudio</t>
  </si>
  <si>
    <t>Venchiarutti Thomas</t>
  </si>
  <si>
    <t>Bruseschi Marco</t>
  </si>
  <si>
    <t>Margherita Terry</t>
  </si>
  <si>
    <t>Nonino Emanuela</t>
  </si>
  <si>
    <t>Gettone presenza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</si>
</sst>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000%"/>
    <numFmt numFmtId="166" formatCode="0.000%"/>
    <numFmt numFmtId="167" formatCode="_-[$€-410]\ * #,##0.00_-;\-[$€-410]\ * #,##0.00_-;_-[$€-410]\ * &quot;-&quot;??_-;_-@_-"/>
    <numFmt numFmtId="168" formatCode="[$€-2]\ #,##0.00"/>
    <numFmt numFmtId="169" formatCode="dd/mm/yy;@"/>
    <numFmt numFmtId="170" formatCode="&quot;€&quot;\ #,##0.00"/>
    <numFmt numFmtId="171" formatCode="0_ ;\-0\ "/>
    <numFmt numFmtId="172" formatCode="0.000000%"/>
    <numFmt numFmtId="173" formatCode="0.00000%"/>
  </numFmts>
  <fonts count="16" x14ac:knownFonts="1">
    <font>
      <sz val="10"/>
      <name val="Arial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name val="Verdana"/>
      <family val="2"/>
    </font>
    <font>
      <b/>
      <sz val="16"/>
      <name val="Verdana"/>
      <family val="2"/>
    </font>
    <font>
      <b/>
      <sz val="22"/>
      <name val="Verdana"/>
      <family val="2"/>
    </font>
    <font>
      <b/>
      <sz val="10"/>
      <color indexed="9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8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/>
    <xf numFmtId="0" fontId="4" fillId="0" borderId="1" xfId="0" applyFont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6" fontId="0" fillId="0" borderId="0" xfId="0" applyNumberForma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166" fontId="10" fillId="0" borderId="0" xfId="0" applyNumberFormat="1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vertical="center" wrapText="1"/>
    </xf>
    <xf numFmtId="169" fontId="10" fillId="0" borderId="0" xfId="0" applyNumberFormat="1" applyFont="1" applyAlignment="1">
      <alignment horizontal="right" vertical="center" wrapText="1"/>
    </xf>
    <xf numFmtId="167" fontId="10" fillId="0" borderId="0" xfId="0" applyNumberFormat="1" applyFont="1" applyAlignment="1">
      <alignment horizontal="right" vertical="center" wrapText="1"/>
    </xf>
    <xf numFmtId="167" fontId="10" fillId="0" borderId="0" xfId="0" applyNumberFormat="1" applyFont="1" applyAlignment="1">
      <alignment horizontal="right" vertical="center"/>
    </xf>
    <xf numFmtId="4" fontId="11" fillId="0" borderId="0" xfId="1" applyNumberFormat="1" applyFont="1" applyAlignment="1" applyProtection="1">
      <alignment vertical="center"/>
    </xf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wrapText="1"/>
    </xf>
    <xf numFmtId="168" fontId="10" fillId="0" borderId="7" xfId="0" applyNumberFormat="1" applyFont="1" applyBorder="1" applyAlignment="1">
      <alignment vertical="center" wrapText="1"/>
    </xf>
    <xf numFmtId="170" fontId="10" fillId="0" borderId="7" xfId="3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170" fontId="10" fillId="0" borderId="9" xfId="3" applyNumberFormat="1" applyFont="1" applyBorder="1" applyAlignment="1">
      <alignment vertical="center" wrapText="1"/>
    </xf>
    <xf numFmtId="43" fontId="10" fillId="0" borderId="0" xfId="2" applyFont="1"/>
    <xf numFmtId="14" fontId="10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right" vertical="center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right" vertical="center"/>
    </xf>
    <xf numFmtId="167" fontId="10" fillId="0" borderId="1" xfId="0" applyNumberFormat="1" applyFont="1" applyBorder="1" applyAlignment="1">
      <alignment horizontal="center" vertical="center" wrapText="1"/>
    </xf>
    <xf numFmtId="168" fontId="10" fillId="0" borderId="7" xfId="0" applyNumberFormat="1" applyFont="1" applyBorder="1" applyAlignment="1">
      <alignment horizontal="right" vertical="center" wrapText="1"/>
    </xf>
    <xf numFmtId="168" fontId="10" fillId="0" borderId="9" xfId="0" applyNumberFormat="1" applyFont="1" applyBorder="1" applyAlignment="1">
      <alignment horizontal="right" vertical="center" wrapText="1"/>
    </xf>
    <xf numFmtId="168" fontId="10" fillId="0" borderId="9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4" fontId="11" fillId="0" borderId="7" xfId="1" applyNumberFormat="1" applyFont="1" applyBorder="1" applyAlignment="1" applyProtection="1">
      <alignment vertical="center"/>
    </xf>
    <xf numFmtId="0" fontId="10" fillId="0" borderId="16" xfId="0" applyFont="1" applyBorder="1" applyAlignment="1">
      <alignment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167" fontId="10" fillId="0" borderId="8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14" fontId="10" fillId="0" borderId="18" xfId="0" applyNumberFormat="1" applyFont="1" applyBorder="1" applyAlignment="1">
      <alignment horizontal="center" vertical="center" wrapText="1"/>
    </xf>
    <xf numFmtId="167" fontId="10" fillId="0" borderId="18" xfId="0" applyNumberFormat="1" applyFont="1" applyBorder="1" applyAlignment="1">
      <alignment horizontal="right" vertical="center"/>
    </xf>
    <xf numFmtId="4" fontId="11" fillId="0" borderId="19" xfId="1" applyNumberFormat="1" applyFont="1" applyBorder="1" applyAlignment="1" applyProtection="1">
      <alignment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 wrapText="1"/>
    </xf>
    <xf numFmtId="167" fontId="10" fillId="0" borderId="25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horizontal="center" vertical="center" wrapText="1"/>
    </xf>
    <xf numFmtId="167" fontId="10" fillId="0" borderId="2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wrapText="1"/>
    </xf>
    <xf numFmtId="0" fontId="1" fillId="0" borderId="30" xfId="0" applyFont="1" applyBorder="1"/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71" fontId="10" fillId="0" borderId="18" xfId="0" applyNumberFormat="1" applyFont="1" applyBorder="1" applyAlignment="1">
      <alignment horizontal="right" vertical="center" wrapText="1"/>
    </xf>
    <xf numFmtId="171" fontId="10" fillId="0" borderId="0" xfId="0" applyNumberFormat="1" applyFont="1" applyAlignment="1">
      <alignment horizontal="right" vertical="center"/>
    </xf>
    <xf numFmtId="171" fontId="10" fillId="0" borderId="1" xfId="0" applyNumberFormat="1" applyFont="1" applyBorder="1" applyAlignment="1">
      <alignment horizontal="right" vertical="center" wrapText="1"/>
    </xf>
    <xf numFmtId="171" fontId="10" fillId="0" borderId="8" xfId="0" applyNumberFormat="1" applyFont="1" applyBorder="1" applyAlignment="1">
      <alignment horizontal="right" vertical="center" wrapText="1"/>
    </xf>
    <xf numFmtId="172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8" fillId="10" borderId="1" xfId="0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vertical="center" wrapText="1"/>
    </xf>
    <xf numFmtId="4" fontId="1" fillId="11" borderId="37" xfId="0" applyNumberFormat="1" applyFont="1" applyFill="1" applyBorder="1" applyAlignment="1">
      <alignment vertical="center" wrapText="1"/>
    </xf>
    <xf numFmtId="4" fontId="1" fillId="11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11" borderId="1" xfId="0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2" fillId="12" borderId="0" xfId="0" applyFont="1" applyFill="1" applyAlignment="1">
      <alignment horizontal="right" vertical="center"/>
    </xf>
    <xf numFmtId="0" fontId="1" fillId="0" borderId="0" xfId="0" applyFont="1" applyAlignment="1">
      <alignment wrapText="1"/>
    </xf>
    <xf numFmtId="167" fontId="10" fillId="13" borderId="25" xfId="0" applyNumberFormat="1" applyFont="1" applyFill="1" applyBorder="1" applyAlignment="1">
      <alignment horizontal="right" vertical="center"/>
    </xf>
    <xf numFmtId="173" fontId="1" fillId="11" borderId="1" xfId="0" applyNumberFormat="1" applyFont="1" applyFill="1" applyBorder="1" applyAlignment="1">
      <alignment horizontal="center" vertical="center"/>
    </xf>
    <xf numFmtId="172" fontId="1" fillId="11" borderId="1" xfId="0" applyNumberFormat="1" applyFont="1" applyFill="1" applyBorder="1" applyAlignment="1">
      <alignment horizontal="center" vertical="center"/>
    </xf>
    <xf numFmtId="172" fontId="10" fillId="0" borderId="18" xfId="0" applyNumberFormat="1" applyFont="1" applyFill="1" applyBorder="1" applyAlignment="1">
      <alignment vertical="center" wrapText="1"/>
    </xf>
    <xf numFmtId="166" fontId="10" fillId="0" borderId="8" xfId="0" applyNumberFormat="1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 wrapText="1"/>
    </xf>
    <xf numFmtId="10" fontId="10" fillId="0" borderId="8" xfId="0" applyNumberFormat="1" applyFont="1" applyFill="1" applyBorder="1" applyAlignment="1">
      <alignment vertical="center" wrapText="1"/>
    </xf>
    <xf numFmtId="0" fontId="0" fillId="0" borderId="0" xfId="0" applyFill="1"/>
    <xf numFmtId="0" fontId="10" fillId="0" borderId="1" xfId="0" applyFont="1" applyBorder="1"/>
    <xf numFmtId="4" fontId="10" fillId="0" borderId="0" xfId="1" applyNumberFormat="1" applyFont="1" applyFill="1" applyBorder="1" applyAlignment="1" applyProtection="1">
      <alignment vertical="center"/>
    </xf>
    <xf numFmtId="4" fontId="11" fillId="0" borderId="0" xfId="1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14" fontId="10" fillId="0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1" fontId="10" fillId="0" borderId="1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13" xfId="0" applyFont="1" applyBorder="1"/>
    <xf numFmtId="0" fontId="10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</cellXfs>
  <cellStyles count="4">
    <cellStyle name="Collegamento ipertestuale" xfId="1" builtinId="8"/>
    <cellStyle name="Migliaia" xfId="2" builtinId="3"/>
    <cellStyle name="Normale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</a:t>
            </a:r>
            <a:r>
              <a:rPr lang="en-US" sz="1200" baseline="0"/>
              <a:t>NET Spa</a:t>
            </a:r>
          </a:p>
        </c:rich>
      </c:tx>
      <c:layout>
        <c:manualLayout>
          <c:xMode val="edge"/>
          <c:yMode val="edge"/>
          <c:x val="0.35168774357750737"/>
          <c:y val="3.619909502262457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'grafico quote partecipazione'!$A$5</c:f>
              <c:strCache>
                <c:ptCount val="1"/>
                <c:pt idx="0">
                  <c:v> NET spa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quote partecipazione'!$B$4:$C$4</c:f>
              <c:strCache>
                <c:ptCount val="2"/>
                <c:pt idx="0">
                  <c:v>quota Comune</c:v>
                </c:pt>
                <c:pt idx="1">
                  <c:v>quota altri soci</c:v>
                </c:pt>
              </c:strCache>
            </c:strRef>
          </c:cat>
          <c:val>
            <c:numRef>
              <c:f>'grafico quote partecipazione'!$B$5:$C$5</c:f>
              <c:numCache>
                <c:formatCode>0.000%</c:formatCode>
                <c:ptCount val="2"/>
                <c:pt idx="0">
                  <c:v>2.3109999999999999E-2</c:v>
                </c:pt>
                <c:pt idx="1">
                  <c:v>0.97689000000000004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D-423F-AE81-F1A0461B1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CAFC Spa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'grafico quote partecipazione'!$A$6</c:f>
              <c:strCache>
                <c:ptCount val="1"/>
                <c:pt idx="0">
                  <c:v>CAFC Spa </c:v>
                </c:pt>
              </c:strCache>
            </c:strRef>
          </c:tx>
          <c:dLbls>
            <c:dLbl>
              <c:idx val="0"/>
              <c:layout>
                <c:manualLayout>
                  <c:x val="-0.13337731432219621"/>
                  <c:y val="-4.9338606429852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82259649976181"/>
                      <c:h val="0.165369532428355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1F-4877-9A9C-398DFBE61BD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quote partecipazione'!$B$4:$C$4</c:f>
              <c:strCache>
                <c:ptCount val="2"/>
                <c:pt idx="0">
                  <c:v>quota Comune</c:v>
                </c:pt>
                <c:pt idx="1">
                  <c:v>quota altri soci</c:v>
                </c:pt>
              </c:strCache>
            </c:strRef>
          </c:cat>
          <c:val>
            <c:numRef>
              <c:f>'grafico quote partecipazione'!$B$6:$C$6</c:f>
              <c:numCache>
                <c:formatCode>0.000%</c:formatCode>
                <c:ptCount val="2"/>
                <c:pt idx="0" formatCode="0.000000%">
                  <c:v>1.871683E-2</c:v>
                </c:pt>
                <c:pt idx="1">
                  <c:v>0.98128316999999998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1-4652-A2BE-0C640E48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CONSORZIO PER L'ASSISTENZA MEDICO PSICO-PEDAGOGICA C.A.M.P.P.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'grafico quote partecipazione'!$A$7</c:f>
              <c:strCache>
                <c:ptCount val="1"/>
                <c:pt idx="0">
                  <c:v>CONSORZIO PER L'ASSISTENZA MEDICO PSICO-PEDAGOGICA C.A.M.P.P.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quote partecipazione'!$B$4:$C$4</c:f>
              <c:strCache>
                <c:ptCount val="2"/>
                <c:pt idx="0">
                  <c:v>quota Comune</c:v>
                </c:pt>
                <c:pt idx="1">
                  <c:v>quota altri soci</c:v>
                </c:pt>
              </c:strCache>
            </c:strRef>
          </c:cat>
          <c:val>
            <c:numRef>
              <c:f>'grafico quote partecipazione'!$B$7:$C$7</c:f>
              <c:numCache>
                <c:formatCode>0.000%</c:formatCode>
                <c:ptCount val="2"/>
                <c:pt idx="0">
                  <c:v>6.7500000000000004E-2</c:v>
                </c:pt>
                <c:pt idx="1">
                  <c:v>0.9325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5-42D4-A6CB-D34C9D87B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COSEF - CONSORZIO DI SVILUPPO ECONOMICO DEL FRIULI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'grafico quote partecipazione'!$A$8</c:f>
              <c:strCache>
                <c:ptCount val="1"/>
                <c:pt idx="0">
                  <c:v>COSEF - CONSORZIO DI SVILUPPO ECONOMICO DEL FRIULI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quote partecipazione'!$B$4:$C$4</c:f>
              <c:strCache>
                <c:ptCount val="2"/>
                <c:pt idx="0">
                  <c:v>quota Comune</c:v>
                </c:pt>
                <c:pt idx="1">
                  <c:v>quota altri soci</c:v>
                </c:pt>
              </c:strCache>
            </c:strRef>
          </c:cat>
          <c:val>
            <c:numRef>
              <c:f>'grafico quote partecipazione'!$B$8:$C$8</c:f>
              <c:numCache>
                <c:formatCode>0.000%</c:formatCode>
                <c:ptCount val="2"/>
                <c:pt idx="0" formatCode="0.00%">
                  <c:v>6.3899999999999998E-2</c:v>
                </c:pt>
                <c:pt idx="1">
                  <c:v>0.93610000000000004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1-46B2-8DA7-16CA90396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19050</xdr:rowOff>
    </xdr:from>
    <xdr:to>
      <xdr:col>1</xdr:col>
      <xdr:colOff>342900</xdr:colOff>
      <xdr:row>27</xdr:row>
      <xdr:rowOff>19050</xdr:rowOff>
    </xdr:to>
    <xdr:graphicFrame macro="">
      <xdr:nvGraphicFramePr>
        <xdr:cNvPr id="34296" name="Grafico 1">
          <a:extLst>
            <a:ext uri="{FF2B5EF4-FFF2-40B4-BE49-F238E27FC236}">
              <a16:creationId xmlns:a16="http://schemas.microsoft.com/office/drawing/2014/main" id="{00000000-0008-0000-0100-0000F88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619125</xdr:colOff>
      <xdr:row>14</xdr:row>
      <xdr:rowOff>9525</xdr:rowOff>
    </xdr:from>
    <xdr:to>
      <xdr:col>5</xdr:col>
      <xdr:colOff>180975</xdr:colOff>
      <xdr:row>27</xdr:row>
      <xdr:rowOff>9525</xdr:rowOff>
    </xdr:to>
    <xdr:graphicFrame macro="">
      <xdr:nvGraphicFramePr>
        <xdr:cNvPr id="34298" name="Grafico 4">
          <a:extLst>
            <a:ext uri="{FF2B5EF4-FFF2-40B4-BE49-F238E27FC236}">
              <a16:creationId xmlns:a16="http://schemas.microsoft.com/office/drawing/2014/main" id="{00000000-0008-0000-0100-0000FA8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28</xdr:row>
      <xdr:rowOff>0</xdr:rowOff>
    </xdr:from>
    <xdr:to>
      <xdr:col>1</xdr:col>
      <xdr:colOff>323850</xdr:colOff>
      <xdr:row>41</xdr:row>
      <xdr:rowOff>0</xdr:rowOff>
    </xdr:to>
    <xdr:graphicFrame macro="">
      <xdr:nvGraphicFramePr>
        <xdr:cNvPr id="34299" name="Grafico 5">
          <a:extLst>
            <a:ext uri="{FF2B5EF4-FFF2-40B4-BE49-F238E27FC236}">
              <a16:creationId xmlns:a16="http://schemas.microsoft.com/office/drawing/2014/main" id="{00000000-0008-0000-0100-0000FB8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600075</xdr:colOff>
      <xdr:row>28</xdr:row>
      <xdr:rowOff>9525</xdr:rowOff>
    </xdr:from>
    <xdr:to>
      <xdr:col>5</xdr:col>
      <xdr:colOff>171450</xdr:colOff>
      <xdr:row>41</xdr:row>
      <xdr:rowOff>9525</xdr:rowOff>
    </xdr:to>
    <xdr:graphicFrame macro="">
      <xdr:nvGraphicFramePr>
        <xdr:cNvPr id="34300" name="Grafico 6">
          <a:extLst>
            <a:ext uri="{FF2B5EF4-FFF2-40B4-BE49-F238E27FC236}">
              <a16:creationId xmlns:a16="http://schemas.microsoft.com/office/drawing/2014/main" id="{00000000-0008-0000-0100-0000FC8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4</xdr:row>
      <xdr:rowOff>9525</xdr:rowOff>
    </xdr:from>
    <xdr:to>
      <xdr:col>1</xdr:col>
      <xdr:colOff>1209675</xdr:colOff>
      <xdr:row>9</xdr:row>
      <xdr:rowOff>0</xdr:rowOff>
    </xdr:to>
    <xdr:sp macro="" textlink="">
      <xdr:nvSpPr>
        <xdr:cNvPr id="158291" name="Line 3">
          <a:extLst>
            <a:ext uri="{FF2B5EF4-FFF2-40B4-BE49-F238E27FC236}">
              <a16:creationId xmlns:a16="http://schemas.microsoft.com/office/drawing/2014/main" id="{00000000-0008-0000-0300-0000536A0200}"/>
            </a:ext>
          </a:extLst>
        </xdr:cNvPr>
        <xdr:cNvSpPr>
          <a:spLocks noChangeShapeType="1"/>
        </xdr:cNvSpPr>
      </xdr:nvSpPr>
      <xdr:spPr bwMode="auto">
        <a:xfrm flipH="1">
          <a:off x="2466974" y="1257300"/>
          <a:ext cx="457201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oval" w="lg" len="lg"/>
        </a:ln>
      </xdr:spPr>
    </xdr:sp>
    <xdr:clientData/>
  </xdr:twoCellAnchor>
  <xdr:twoCellAnchor>
    <xdr:from>
      <xdr:col>7</xdr:col>
      <xdr:colOff>342900</xdr:colOff>
      <xdr:row>4</xdr:row>
      <xdr:rowOff>19050</xdr:rowOff>
    </xdr:from>
    <xdr:to>
      <xdr:col>7</xdr:col>
      <xdr:colOff>733425</xdr:colOff>
      <xdr:row>9</xdr:row>
      <xdr:rowOff>19049</xdr:rowOff>
    </xdr:to>
    <xdr:sp macro="" textlink="">
      <xdr:nvSpPr>
        <xdr:cNvPr id="158294" name="Line 9">
          <a:extLst>
            <a:ext uri="{FF2B5EF4-FFF2-40B4-BE49-F238E27FC236}">
              <a16:creationId xmlns:a16="http://schemas.microsoft.com/office/drawing/2014/main" id="{00000000-0008-0000-0300-0000566A0200}"/>
            </a:ext>
          </a:extLst>
        </xdr:cNvPr>
        <xdr:cNvSpPr>
          <a:spLocks noChangeShapeType="1"/>
        </xdr:cNvSpPr>
      </xdr:nvSpPr>
      <xdr:spPr bwMode="auto">
        <a:xfrm>
          <a:off x="7943850" y="1266825"/>
          <a:ext cx="390525" cy="8096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oval" w="lg" len="lg"/>
        </a:ln>
      </xdr:spPr>
    </xdr:sp>
    <xdr:clientData/>
  </xdr:twoCellAnchor>
  <xdr:twoCellAnchor>
    <xdr:from>
      <xdr:col>3</xdr:col>
      <xdr:colOff>419100</xdr:colOff>
      <xdr:row>4</xdr:row>
      <xdr:rowOff>19049</xdr:rowOff>
    </xdr:from>
    <xdr:to>
      <xdr:col>3</xdr:col>
      <xdr:colOff>771525</xdr:colOff>
      <xdr:row>8</xdr:row>
      <xdr:rowOff>161924</xdr:rowOff>
    </xdr:to>
    <xdr:sp macro="" textlink="">
      <xdr:nvSpPr>
        <xdr:cNvPr id="158295" name="Line 13">
          <a:extLst>
            <a:ext uri="{FF2B5EF4-FFF2-40B4-BE49-F238E27FC236}">
              <a16:creationId xmlns:a16="http://schemas.microsoft.com/office/drawing/2014/main" id="{00000000-0008-0000-0300-0000576A0200}"/>
            </a:ext>
          </a:extLst>
        </xdr:cNvPr>
        <xdr:cNvSpPr>
          <a:spLocks noChangeShapeType="1"/>
        </xdr:cNvSpPr>
      </xdr:nvSpPr>
      <xdr:spPr bwMode="auto">
        <a:xfrm>
          <a:off x="4095750" y="1266824"/>
          <a:ext cx="35242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oval" w="lg" len="lg"/>
        </a:ln>
      </xdr:spPr>
    </xdr:sp>
    <xdr:clientData/>
  </xdr:twoCellAnchor>
  <xdr:twoCellAnchor>
    <xdr:from>
      <xdr:col>5</xdr:col>
      <xdr:colOff>742948</xdr:colOff>
      <xdr:row>4</xdr:row>
      <xdr:rowOff>9526</xdr:rowOff>
    </xdr:from>
    <xdr:to>
      <xdr:col>5</xdr:col>
      <xdr:colOff>1047749</xdr:colOff>
      <xdr:row>9</xdr:row>
      <xdr:rowOff>1</xdr:rowOff>
    </xdr:to>
    <xdr:sp macro="" textlink="">
      <xdr:nvSpPr>
        <xdr:cNvPr id="158296" name="Line 14">
          <a:extLst>
            <a:ext uri="{FF2B5EF4-FFF2-40B4-BE49-F238E27FC236}">
              <a16:creationId xmlns:a16="http://schemas.microsoft.com/office/drawing/2014/main" id="{00000000-0008-0000-0300-0000586A0200}"/>
            </a:ext>
          </a:extLst>
        </xdr:cNvPr>
        <xdr:cNvSpPr>
          <a:spLocks noChangeShapeType="1"/>
        </xdr:cNvSpPr>
      </xdr:nvSpPr>
      <xdr:spPr bwMode="auto">
        <a:xfrm flipH="1">
          <a:off x="6381748" y="1257301"/>
          <a:ext cx="304801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oval" w="lg" len="lg"/>
        </a:ln>
      </xdr:spPr>
    </xdr:sp>
    <xdr:clientData/>
  </xdr:twoCellAnchor>
  <xdr:twoCellAnchor>
    <xdr:from>
      <xdr:col>1</xdr:col>
      <xdr:colOff>762000</xdr:colOff>
      <xdr:row>10</xdr:row>
      <xdr:rowOff>0</xdr:rowOff>
    </xdr:from>
    <xdr:to>
      <xdr:col>1</xdr:col>
      <xdr:colOff>771525</xdr:colOff>
      <xdr:row>17</xdr:row>
      <xdr:rowOff>152400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563A9E72-1AEE-4715-8E85-1059A6AC9593}"/>
            </a:ext>
          </a:extLst>
        </xdr:cNvPr>
        <xdr:cNvCxnSpPr/>
      </xdr:nvCxnSpPr>
      <xdr:spPr>
        <a:xfrm>
          <a:off x="2886075" y="2781300"/>
          <a:ext cx="9525" cy="1285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723900</xdr:colOff>
      <xdr:row>10</xdr:row>
      <xdr:rowOff>9525</xdr:rowOff>
    </xdr:from>
    <xdr:to>
      <xdr:col>5</xdr:col>
      <xdr:colOff>733425</xdr:colOff>
      <xdr:row>17</xdr:row>
      <xdr:rowOff>152400</xdr:rowOff>
    </xdr:to>
    <xdr:cxnSp macro="">
      <xdr:nvCxnSpPr>
        <xdr:cNvPr id="12" name="Connettore 2 11">
          <a:extLst>
            <a:ext uri="{FF2B5EF4-FFF2-40B4-BE49-F238E27FC236}">
              <a16:creationId xmlns:a16="http://schemas.microsoft.com/office/drawing/2014/main" id="{AFC38A69-4DFA-4DD5-AAB0-B02CB20B7313}"/>
            </a:ext>
          </a:extLst>
        </xdr:cNvPr>
        <xdr:cNvCxnSpPr/>
      </xdr:nvCxnSpPr>
      <xdr:spPr>
        <a:xfrm>
          <a:off x="6362700" y="2781300"/>
          <a:ext cx="9525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10</xdr:row>
      <xdr:rowOff>9525</xdr:rowOff>
    </xdr:from>
    <xdr:to>
      <xdr:col>7</xdr:col>
      <xdr:colOff>790575</xdr:colOff>
      <xdr:row>19</xdr:row>
      <xdr:rowOff>0</xdr:rowOff>
    </xdr:to>
    <xdr:cxnSp macro="">
      <xdr:nvCxnSpPr>
        <xdr:cNvPr id="18" name="Connettore 2 17">
          <a:extLst>
            <a:ext uri="{FF2B5EF4-FFF2-40B4-BE49-F238E27FC236}">
              <a16:creationId xmlns:a16="http://schemas.microsoft.com/office/drawing/2014/main" id="{C8357E18-997C-4961-8046-7C6237571727}"/>
            </a:ext>
          </a:extLst>
        </xdr:cNvPr>
        <xdr:cNvCxnSpPr/>
      </xdr:nvCxnSpPr>
      <xdr:spPr>
        <a:xfrm>
          <a:off x="6381750" y="2781300"/>
          <a:ext cx="2009775" cy="16097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1219200</xdr:colOff>
      <xdr:row>10</xdr:row>
      <xdr:rowOff>19050</xdr:rowOff>
    </xdr:from>
    <xdr:to>
      <xdr:col>3</xdr:col>
      <xdr:colOff>19050</xdr:colOff>
      <xdr:row>20</xdr:row>
      <xdr:rowOff>47625</xdr:rowOff>
    </xdr:to>
    <xdr:cxnSp macro="">
      <xdr:nvCxnSpPr>
        <xdr:cNvPr id="9" name="Connettore 2 8">
          <a:extLst>
            <a:ext uri="{FF2B5EF4-FFF2-40B4-BE49-F238E27FC236}">
              <a16:creationId xmlns:a16="http://schemas.microsoft.com/office/drawing/2014/main" id="{51E39137-AF96-41C1-ADDE-FA0F40791686}"/>
            </a:ext>
          </a:extLst>
        </xdr:cNvPr>
        <xdr:cNvCxnSpPr/>
      </xdr:nvCxnSpPr>
      <xdr:spPr>
        <a:xfrm>
          <a:off x="2933700" y="2790825"/>
          <a:ext cx="762000" cy="19716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Loggia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mpp.it/" TargetMode="External"/><Relationship Id="rId2" Type="http://schemas.openxmlformats.org/officeDocument/2006/relationships/hyperlink" Target="http://www.aussacorno.it/" TargetMode="External"/><Relationship Id="rId1" Type="http://schemas.openxmlformats.org/officeDocument/2006/relationships/hyperlink" Target="http://www.cafcspa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sef.fvg.it/" TargetMode="External"/><Relationship Id="rId4" Type="http://schemas.openxmlformats.org/officeDocument/2006/relationships/hyperlink" Target="http://www.netaziendapulita.i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tabSelected="1" zoomScale="75" zoomScaleNormal="75" workbookViewId="0">
      <selection activeCell="B45" sqref="B45"/>
    </sheetView>
  </sheetViews>
  <sheetFormatPr defaultRowHeight="14.25" x14ac:dyDescent="0.2"/>
  <cols>
    <col min="1" max="1" width="33.85546875" style="17" customWidth="1"/>
    <col min="2" max="3" width="20.7109375" style="17" customWidth="1"/>
    <col min="4" max="4" width="28.42578125" style="19" customWidth="1"/>
    <col min="5" max="5" width="17" style="17" customWidth="1"/>
    <col min="6" max="6" width="17.28515625" style="21" bestFit="1" customWidth="1"/>
    <col min="7" max="7" width="15.7109375" style="21" customWidth="1"/>
    <col min="8" max="8" width="18.7109375" style="21" hidden="1" customWidth="1"/>
    <col min="9" max="9" width="18.7109375" style="21" customWidth="1"/>
    <col min="10" max="10" width="20" style="21" customWidth="1"/>
    <col min="11" max="11" width="28.140625" style="21" bestFit="1" customWidth="1"/>
    <col min="12" max="13" width="18.7109375" style="21" customWidth="1"/>
    <col min="14" max="14" width="22.140625" style="21" bestFit="1" customWidth="1"/>
    <col min="15" max="15" width="25.28515625" style="17" customWidth="1"/>
    <col min="16" max="17" width="9.140625" style="17"/>
    <col min="18" max="18" width="13.5703125" style="17" customWidth="1"/>
    <col min="19" max="19" width="9.140625" style="17"/>
    <col min="20" max="20" width="14.28515625" style="17" customWidth="1"/>
    <col min="21" max="16384" width="9.140625" style="17"/>
  </cols>
  <sheetData>
    <row r="1" spans="1:21" s="15" customFormat="1" ht="15.75" thickBot="1" x14ac:dyDescent="0.25">
      <c r="A1" s="127" t="s">
        <v>70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</row>
    <row r="2" spans="1:21" s="15" customFormat="1" ht="15" thickBot="1" x14ac:dyDescent="0.25">
      <c r="D2" s="16"/>
      <c r="F2" s="20"/>
      <c r="G2" s="20"/>
      <c r="H2" s="20"/>
      <c r="I2" s="20"/>
      <c r="J2" s="20"/>
      <c r="K2" s="20"/>
      <c r="L2" s="20"/>
      <c r="M2" s="20"/>
      <c r="N2" s="20"/>
      <c r="S2" s="17"/>
      <c r="T2" s="17"/>
      <c r="U2" s="17"/>
    </row>
    <row r="3" spans="1:21" s="22" customFormat="1" ht="42.75" customHeight="1" thickBot="1" x14ac:dyDescent="0.25">
      <c r="A3" s="59" t="s">
        <v>1</v>
      </c>
      <c r="B3" s="60" t="s">
        <v>2</v>
      </c>
      <c r="C3" s="60" t="s">
        <v>4</v>
      </c>
      <c r="D3" s="60" t="s">
        <v>3</v>
      </c>
      <c r="E3" s="60" t="s">
        <v>9</v>
      </c>
      <c r="F3" s="130" t="s">
        <v>10</v>
      </c>
      <c r="G3" s="131"/>
      <c r="H3" s="60" t="s">
        <v>11</v>
      </c>
      <c r="I3" s="60" t="s">
        <v>42</v>
      </c>
      <c r="J3" s="60" t="s">
        <v>50</v>
      </c>
      <c r="K3" s="60" t="s">
        <v>54</v>
      </c>
      <c r="L3" s="60" t="s">
        <v>57</v>
      </c>
      <c r="M3" s="60" t="s">
        <v>63</v>
      </c>
      <c r="N3" s="60" t="s">
        <v>71</v>
      </c>
      <c r="O3" s="61" t="s">
        <v>22</v>
      </c>
      <c r="R3" s="23"/>
    </row>
    <row r="4" spans="1:21" ht="28.5" x14ac:dyDescent="0.2">
      <c r="A4" s="53" t="s">
        <v>34</v>
      </c>
      <c r="B4" s="54" t="s">
        <v>27</v>
      </c>
      <c r="C4" s="55" t="s">
        <v>48</v>
      </c>
      <c r="D4" s="106">
        <v>1.871683E-2</v>
      </c>
      <c r="E4" s="56">
        <v>47848</v>
      </c>
      <c r="F4" s="76">
        <v>0</v>
      </c>
      <c r="G4" s="76">
        <v>0</v>
      </c>
      <c r="H4" s="57">
        <v>2723398</v>
      </c>
      <c r="I4" s="57">
        <v>5469232</v>
      </c>
      <c r="J4" s="57">
        <v>7122219</v>
      </c>
      <c r="K4" s="65">
        <v>10487087</v>
      </c>
      <c r="L4" s="65">
        <v>10771413</v>
      </c>
      <c r="M4" s="65">
        <v>3693198</v>
      </c>
      <c r="N4" s="103">
        <v>2620096</v>
      </c>
      <c r="O4" s="58" t="s">
        <v>24</v>
      </c>
    </row>
    <row r="5" spans="1:21" ht="43.5" thickBot="1" x14ac:dyDescent="0.25">
      <c r="A5" s="48" t="s">
        <v>7</v>
      </c>
      <c r="B5" s="40" t="s">
        <v>28</v>
      </c>
      <c r="C5" s="18" t="s">
        <v>12</v>
      </c>
      <c r="D5" s="107">
        <v>6.7500000000000004E-2</v>
      </c>
      <c r="E5" s="38" t="s">
        <v>64</v>
      </c>
      <c r="F5" s="77">
        <v>0</v>
      </c>
      <c r="G5" s="78">
        <v>0</v>
      </c>
      <c r="H5" s="39">
        <v>39261.300000000003</v>
      </c>
      <c r="I5" s="39">
        <v>113468</v>
      </c>
      <c r="J5" s="39">
        <v>118751</v>
      </c>
      <c r="K5" s="66">
        <v>318312</v>
      </c>
      <c r="L5" s="66">
        <v>120430</v>
      </c>
      <c r="M5" s="66">
        <v>40162</v>
      </c>
      <c r="N5" s="103">
        <v>555372.65</v>
      </c>
      <c r="O5" s="49" t="s">
        <v>26</v>
      </c>
    </row>
    <row r="6" spans="1:21" ht="57" hidden="1" x14ac:dyDescent="0.2">
      <c r="A6" s="48" t="s">
        <v>8</v>
      </c>
      <c r="B6" s="41" t="s">
        <v>0</v>
      </c>
      <c r="C6" s="18" t="s">
        <v>13</v>
      </c>
      <c r="D6" s="108">
        <v>5.0999999999999997E-2</v>
      </c>
      <c r="E6" s="38" t="s">
        <v>21</v>
      </c>
      <c r="F6" s="78"/>
      <c r="G6" s="78"/>
      <c r="H6" s="42">
        <v>-1637461</v>
      </c>
      <c r="I6" s="43" t="s">
        <v>47</v>
      </c>
      <c r="J6" s="43" t="s">
        <v>47</v>
      </c>
      <c r="K6" s="67"/>
      <c r="L6" s="67"/>
      <c r="M6" s="67"/>
      <c r="N6" s="103"/>
      <c r="O6" s="49" t="s">
        <v>25</v>
      </c>
    </row>
    <row r="7" spans="1:21" ht="29.25" thickBot="1" x14ac:dyDescent="0.25">
      <c r="A7" s="50" t="s">
        <v>49</v>
      </c>
      <c r="B7" s="47">
        <v>94015790309</v>
      </c>
      <c r="C7" s="35" t="s">
        <v>6</v>
      </c>
      <c r="D7" s="107">
        <v>2.3109999999999999E-2</v>
      </c>
      <c r="E7" s="51">
        <v>55153</v>
      </c>
      <c r="F7" s="79">
        <v>0</v>
      </c>
      <c r="G7" s="79">
        <v>0</v>
      </c>
      <c r="H7" s="52">
        <v>1223477</v>
      </c>
      <c r="I7" s="52">
        <v>1704077</v>
      </c>
      <c r="J7" s="52">
        <v>1861765</v>
      </c>
      <c r="K7" s="68">
        <v>319864</v>
      </c>
      <c r="L7" s="68">
        <v>274498</v>
      </c>
      <c r="M7" s="68">
        <v>1266904</v>
      </c>
      <c r="N7" s="103">
        <v>943304</v>
      </c>
      <c r="O7" s="58" t="s">
        <v>23</v>
      </c>
    </row>
    <row r="8" spans="1:21" ht="143.25" thickBot="1" x14ac:dyDescent="0.25">
      <c r="A8" s="50" t="s">
        <v>59</v>
      </c>
      <c r="B8" s="54" t="s">
        <v>61</v>
      </c>
      <c r="C8" s="35" t="s">
        <v>55</v>
      </c>
      <c r="D8" s="109">
        <v>6.3899999999999998E-2</v>
      </c>
      <c r="E8" s="51">
        <v>55153</v>
      </c>
      <c r="F8" s="79">
        <v>0</v>
      </c>
      <c r="G8" s="79">
        <v>0</v>
      </c>
      <c r="H8" s="52"/>
      <c r="I8" s="52"/>
      <c r="J8" s="52"/>
      <c r="K8" s="68">
        <v>98143</v>
      </c>
      <c r="L8" s="68">
        <v>119291</v>
      </c>
      <c r="M8" s="68">
        <v>351449</v>
      </c>
      <c r="N8" s="103">
        <v>200287</v>
      </c>
      <c r="O8" s="58" t="s">
        <v>56</v>
      </c>
    </row>
    <row r="9" spans="1:21" ht="15" thickBot="1" x14ac:dyDescent="0.25">
      <c r="A9" s="24"/>
      <c r="B9" s="25"/>
      <c r="C9" s="24"/>
      <c r="D9" s="26"/>
      <c r="E9" s="27"/>
      <c r="F9" s="28"/>
      <c r="G9" s="28"/>
      <c r="H9" s="29"/>
      <c r="I9" s="28"/>
      <c r="J9" s="28"/>
      <c r="K9" s="28"/>
      <c r="L9" s="28"/>
      <c r="M9" s="28"/>
      <c r="N9" s="28"/>
      <c r="O9" s="30"/>
    </row>
    <row r="10" spans="1:21" ht="15.75" thickBot="1" x14ac:dyDescent="0.3">
      <c r="A10" s="62" t="s">
        <v>1</v>
      </c>
      <c r="B10" s="63" t="s">
        <v>2</v>
      </c>
      <c r="C10" s="132" t="s">
        <v>17</v>
      </c>
      <c r="D10" s="133"/>
      <c r="E10" s="64" t="s">
        <v>18</v>
      </c>
    </row>
    <row r="11" spans="1:21" ht="28.5" x14ac:dyDescent="0.2">
      <c r="A11" s="134" t="s">
        <v>34</v>
      </c>
      <c r="B11" s="140" t="s">
        <v>27</v>
      </c>
      <c r="C11" s="71" t="s">
        <v>14</v>
      </c>
      <c r="D11" s="71" t="s">
        <v>20</v>
      </c>
      <c r="E11" s="72" t="s">
        <v>35</v>
      </c>
      <c r="I11" s="83"/>
      <c r="J11" s="83"/>
      <c r="K11" s="83"/>
      <c r="L11" s="83"/>
      <c r="M11" s="83"/>
    </row>
    <row r="12" spans="1:21" ht="15.75" customHeight="1" x14ac:dyDescent="0.2">
      <c r="A12" s="135"/>
      <c r="B12" s="141"/>
      <c r="C12" s="18" t="s">
        <v>15</v>
      </c>
      <c r="D12" s="18" t="s">
        <v>51</v>
      </c>
      <c r="E12" s="44">
        <v>14291.36</v>
      </c>
      <c r="I12" s="83"/>
      <c r="J12" s="83"/>
      <c r="K12" s="83"/>
      <c r="L12" s="112"/>
      <c r="M12" s="113"/>
    </row>
    <row r="13" spans="1:21" x14ac:dyDescent="0.2">
      <c r="A13" s="135"/>
      <c r="B13" s="141"/>
      <c r="C13" s="18" t="s">
        <v>16</v>
      </c>
      <c r="D13" s="18" t="s">
        <v>105</v>
      </c>
      <c r="E13" s="44">
        <v>4287.3999999999996</v>
      </c>
      <c r="I13" s="83"/>
      <c r="J13" s="83"/>
      <c r="K13" s="83"/>
      <c r="L13" s="83"/>
      <c r="M13" s="83"/>
    </row>
    <row r="14" spans="1:21" ht="15" x14ac:dyDescent="0.25">
      <c r="A14" s="135"/>
      <c r="B14" s="141"/>
      <c r="C14" s="18" t="s">
        <v>16</v>
      </c>
      <c r="D14" s="18" t="s">
        <v>60</v>
      </c>
      <c r="E14" s="44">
        <v>4287.3999999999996</v>
      </c>
      <c r="I14" s="114"/>
      <c r="J14" s="114"/>
      <c r="K14" s="115"/>
      <c r="L14" s="114"/>
      <c r="M14" s="83"/>
    </row>
    <row r="15" spans="1:21" ht="12.75" customHeight="1" x14ac:dyDescent="0.2">
      <c r="A15" s="135"/>
      <c r="B15" s="141"/>
      <c r="C15" s="18" t="s">
        <v>16</v>
      </c>
      <c r="D15" s="18" t="s">
        <v>52</v>
      </c>
      <c r="E15" s="44">
        <v>4287.3999999999996</v>
      </c>
      <c r="I15" s="83"/>
      <c r="J15" s="83"/>
      <c r="K15" s="83"/>
      <c r="L15" s="83"/>
      <c r="M15" s="83"/>
    </row>
    <row r="16" spans="1:21" ht="15.75" thickBot="1" x14ac:dyDescent="0.3">
      <c r="A16" s="136"/>
      <c r="B16" s="142"/>
      <c r="C16" s="35" t="s">
        <v>16</v>
      </c>
      <c r="D16" s="35" t="s">
        <v>106</v>
      </c>
      <c r="E16" s="45">
        <v>4287.3999999999996</v>
      </c>
      <c r="G16" s="83"/>
      <c r="H16" s="83"/>
      <c r="I16" s="114"/>
      <c r="J16" s="114"/>
      <c r="K16" s="115"/>
      <c r="L16" s="83"/>
      <c r="M16" s="83"/>
    </row>
    <row r="17" spans="1:15" ht="28.5" x14ac:dyDescent="0.2">
      <c r="A17" s="134" t="s">
        <v>7</v>
      </c>
      <c r="B17" s="143" t="s">
        <v>28</v>
      </c>
      <c r="C17" s="71" t="s">
        <v>14</v>
      </c>
      <c r="D17" s="71" t="s">
        <v>20</v>
      </c>
      <c r="E17" s="72" t="s">
        <v>102</v>
      </c>
      <c r="G17" s="83"/>
      <c r="H17" s="83"/>
      <c r="I17" s="83"/>
      <c r="J17" s="83"/>
      <c r="K17" s="83"/>
      <c r="L17" s="116"/>
      <c r="M17" s="83"/>
      <c r="N17" s="82"/>
    </row>
    <row r="18" spans="1:15" ht="28.5" x14ac:dyDescent="0.2">
      <c r="A18" s="135"/>
      <c r="B18" s="144"/>
      <c r="C18" s="18" t="s">
        <v>15</v>
      </c>
      <c r="D18" s="18" t="s">
        <v>100</v>
      </c>
      <c r="E18" s="33">
        <v>0</v>
      </c>
      <c r="F18" s="37" t="s">
        <v>43</v>
      </c>
      <c r="G18" s="83"/>
      <c r="H18" s="83"/>
      <c r="I18" s="83"/>
      <c r="J18" s="83"/>
      <c r="K18" s="83"/>
      <c r="L18" s="83"/>
      <c r="M18" s="83"/>
      <c r="N18" s="82"/>
    </row>
    <row r="19" spans="1:15" ht="28.5" x14ac:dyDescent="0.2">
      <c r="A19" s="135"/>
      <c r="B19" s="144"/>
      <c r="C19" s="18" t="s">
        <v>15</v>
      </c>
      <c r="D19" s="18" t="s">
        <v>101</v>
      </c>
      <c r="E19" s="33">
        <v>1405.99</v>
      </c>
      <c r="F19" s="37"/>
      <c r="G19" s="83"/>
      <c r="H19" s="83"/>
      <c r="I19" s="83"/>
      <c r="J19" s="83"/>
      <c r="K19" s="83"/>
      <c r="L19" s="83"/>
      <c r="M19" s="83"/>
      <c r="N19" s="82"/>
    </row>
    <row r="20" spans="1:15" x14ac:dyDescent="0.2">
      <c r="A20" s="135"/>
      <c r="B20" s="144"/>
      <c r="C20" s="18" t="s">
        <v>16</v>
      </c>
      <c r="D20" s="18" t="s">
        <v>37</v>
      </c>
      <c r="E20" s="33">
        <v>234.4</v>
      </c>
      <c r="F20" s="37"/>
      <c r="G20" s="83"/>
      <c r="H20" s="83"/>
      <c r="I20" s="83"/>
      <c r="J20" s="83"/>
      <c r="K20" s="83"/>
      <c r="L20" s="83"/>
      <c r="M20" s="83"/>
      <c r="N20" s="82"/>
    </row>
    <row r="21" spans="1:15" ht="28.5" x14ac:dyDescent="0.2">
      <c r="A21" s="135"/>
      <c r="B21" s="144"/>
      <c r="C21" s="18" t="s">
        <v>16</v>
      </c>
      <c r="D21" s="18" t="s">
        <v>103</v>
      </c>
      <c r="E21" s="33">
        <v>234.4</v>
      </c>
      <c r="F21" s="37"/>
      <c r="G21" s="83"/>
      <c r="H21" s="83"/>
      <c r="I21" s="83"/>
      <c r="J21" s="83"/>
      <c r="K21" s="83"/>
      <c r="L21" s="83"/>
      <c r="M21" s="83"/>
      <c r="N21" s="83"/>
    </row>
    <row r="22" spans="1:15" x14ac:dyDescent="0.2">
      <c r="A22" s="135"/>
      <c r="B22" s="144"/>
      <c r="C22" s="17" t="s">
        <v>16</v>
      </c>
      <c r="D22" s="111" t="s">
        <v>104</v>
      </c>
      <c r="E22" s="33">
        <v>234.4</v>
      </c>
      <c r="F22" s="17"/>
      <c r="G22" s="83"/>
      <c r="H22" s="83"/>
      <c r="I22" s="83"/>
      <c r="J22" s="83"/>
      <c r="K22" s="83"/>
      <c r="L22" s="83"/>
      <c r="M22" s="83"/>
      <c r="N22" s="84"/>
    </row>
    <row r="23" spans="1:15" x14ac:dyDescent="0.2">
      <c r="A23" s="135"/>
      <c r="B23" s="144"/>
      <c r="C23" s="18" t="s">
        <v>16</v>
      </c>
      <c r="D23" s="18" t="s">
        <v>38</v>
      </c>
      <c r="E23" s="33">
        <v>234.4</v>
      </c>
      <c r="F23" s="17"/>
      <c r="G23" s="83"/>
      <c r="H23" s="83"/>
      <c r="I23" s="83"/>
      <c r="J23" s="83"/>
      <c r="K23" s="82"/>
      <c r="L23" s="116"/>
      <c r="M23" s="83"/>
      <c r="N23" s="84"/>
    </row>
    <row r="24" spans="1:15" x14ac:dyDescent="0.2">
      <c r="A24" s="135"/>
      <c r="B24" s="144"/>
      <c r="C24" s="18" t="s">
        <v>16</v>
      </c>
      <c r="D24" s="18" t="s">
        <v>39</v>
      </c>
      <c r="E24" s="33">
        <v>0</v>
      </c>
      <c r="F24" s="37" t="s">
        <v>44</v>
      </c>
      <c r="I24" s="83"/>
      <c r="J24" s="83"/>
      <c r="K24" s="83"/>
      <c r="L24" s="83"/>
      <c r="M24" s="83"/>
    </row>
    <row r="25" spans="1:15" ht="12.75" customHeight="1" x14ac:dyDescent="0.2">
      <c r="A25" s="135"/>
      <c r="B25" s="144"/>
      <c r="C25" s="18" t="s">
        <v>16</v>
      </c>
      <c r="D25" s="18" t="s">
        <v>40</v>
      </c>
      <c r="E25" s="33">
        <v>0</v>
      </c>
      <c r="I25" s="83"/>
      <c r="J25" s="83"/>
      <c r="K25" s="83"/>
      <c r="L25" s="83"/>
      <c r="M25" s="83"/>
      <c r="N25" s="84"/>
      <c r="O25" s="85"/>
    </row>
    <row r="26" spans="1:15" ht="14.25" customHeight="1" thickBot="1" x14ac:dyDescent="0.25">
      <c r="A26" s="136"/>
      <c r="B26" s="145"/>
      <c r="C26" s="35" t="s">
        <v>16</v>
      </c>
      <c r="D26" s="35" t="s">
        <v>41</v>
      </c>
      <c r="E26" s="46">
        <v>234.4</v>
      </c>
      <c r="M26" s="83"/>
      <c r="N26" s="84"/>
      <c r="O26" s="85"/>
    </row>
    <row r="27" spans="1:15" ht="28.5" x14ac:dyDescent="0.2">
      <c r="A27" s="134" t="s">
        <v>32</v>
      </c>
      <c r="B27" s="137">
        <v>94015790309</v>
      </c>
      <c r="C27" s="71" t="s">
        <v>14</v>
      </c>
      <c r="D27" s="71" t="s">
        <v>20</v>
      </c>
      <c r="E27" s="72" t="s">
        <v>19</v>
      </c>
      <c r="M27" s="83"/>
      <c r="N27" s="83"/>
      <c r="O27" s="85"/>
    </row>
    <row r="28" spans="1:15" x14ac:dyDescent="0.2">
      <c r="A28" s="135"/>
      <c r="B28" s="138"/>
      <c r="C28" s="18" t="s">
        <v>36</v>
      </c>
      <c r="D28" s="18" t="s">
        <v>107</v>
      </c>
      <c r="E28" s="33">
        <v>21753</v>
      </c>
      <c r="M28" s="83"/>
      <c r="N28" s="83"/>
      <c r="O28" s="85"/>
    </row>
    <row r="29" spans="1:15" x14ac:dyDescent="0.2">
      <c r="A29" s="135"/>
      <c r="B29" s="138"/>
      <c r="C29" s="18" t="s">
        <v>16</v>
      </c>
      <c r="D29" s="18" t="s">
        <v>53</v>
      </c>
      <c r="E29" s="34">
        <v>6740</v>
      </c>
      <c r="M29" s="83"/>
      <c r="N29" s="83"/>
      <c r="O29" s="85"/>
    </row>
    <row r="30" spans="1:15" x14ac:dyDescent="0.2">
      <c r="A30" s="135"/>
      <c r="B30" s="138"/>
      <c r="C30" s="18" t="s">
        <v>16</v>
      </c>
      <c r="D30" s="18" t="s">
        <v>108</v>
      </c>
      <c r="E30" s="34">
        <v>6740</v>
      </c>
    </row>
    <row r="31" spans="1:15" x14ac:dyDescent="0.2">
      <c r="A31" s="135"/>
      <c r="B31" s="138"/>
      <c r="C31" s="18" t="s">
        <v>16</v>
      </c>
      <c r="D31" s="18" t="s">
        <v>109</v>
      </c>
      <c r="E31" s="34">
        <v>6740</v>
      </c>
    </row>
    <row r="32" spans="1:15" ht="15" thickBot="1" x14ac:dyDescent="0.25">
      <c r="A32" s="136"/>
      <c r="B32" s="139"/>
      <c r="C32" s="35" t="s">
        <v>16</v>
      </c>
      <c r="D32" s="35" t="s">
        <v>110</v>
      </c>
      <c r="E32" s="36">
        <v>0</v>
      </c>
      <c r="F32" s="21" t="s">
        <v>111</v>
      </c>
    </row>
    <row r="33" spans="1:6" ht="28.5" x14ac:dyDescent="0.2">
      <c r="A33" s="120" t="s">
        <v>58</v>
      </c>
      <c r="B33" s="124" t="s">
        <v>61</v>
      </c>
      <c r="C33" s="71" t="s">
        <v>14</v>
      </c>
      <c r="D33" s="71" t="s">
        <v>20</v>
      </c>
      <c r="E33" s="72" t="s">
        <v>19</v>
      </c>
    </row>
    <row r="34" spans="1:6" ht="14.25" customHeight="1" x14ac:dyDescent="0.2">
      <c r="A34" s="121"/>
      <c r="B34" s="125"/>
      <c r="C34" s="18" t="s">
        <v>36</v>
      </c>
      <c r="D34" s="18" t="s">
        <v>112</v>
      </c>
      <c r="E34" s="33">
        <v>30886.799999999999</v>
      </c>
    </row>
    <row r="35" spans="1:6" ht="14.25" customHeight="1" x14ac:dyDescent="0.2">
      <c r="A35" s="122"/>
      <c r="B35" s="125"/>
      <c r="C35" s="18" t="s">
        <v>16</v>
      </c>
      <c r="D35" s="18" t="s">
        <v>113</v>
      </c>
      <c r="E35" s="34">
        <v>10591.2</v>
      </c>
    </row>
    <row r="36" spans="1:6" ht="14.25" customHeight="1" x14ac:dyDescent="0.2">
      <c r="A36" s="122"/>
      <c r="B36" s="125"/>
      <c r="C36" s="18" t="s">
        <v>16</v>
      </c>
      <c r="D36" s="18" t="s">
        <v>114</v>
      </c>
      <c r="E36" s="34">
        <v>300</v>
      </c>
      <c r="F36" s="21" t="s">
        <v>117</v>
      </c>
    </row>
    <row r="37" spans="1:6" ht="14.25" customHeight="1" x14ac:dyDescent="0.2">
      <c r="A37" s="122"/>
      <c r="B37" s="125"/>
      <c r="C37" s="18" t="s">
        <v>16</v>
      </c>
      <c r="D37" s="18" t="s">
        <v>115</v>
      </c>
      <c r="E37" s="34">
        <v>300</v>
      </c>
      <c r="F37" s="21" t="s">
        <v>117</v>
      </c>
    </row>
    <row r="38" spans="1:6" ht="14.25" customHeight="1" thickBot="1" x14ac:dyDescent="0.25">
      <c r="A38" s="123"/>
      <c r="B38" s="126"/>
      <c r="C38" s="35" t="s">
        <v>16</v>
      </c>
      <c r="D38" s="35" t="s">
        <v>116</v>
      </c>
      <c r="E38" s="36">
        <v>300</v>
      </c>
      <c r="F38" s="21" t="s">
        <v>117</v>
      </c>
    </row>
    <row r="40" spans="1:6" x14ac:dyDescent="0.2">
      <c r="A40" s="37" t="s">
        <v>45</v>
      </c>
    </row>
    <row r="41" spans="1:6" x14ac:dyDescent="0.2">
      <c r="A41" s="37" t="s">
        <v>46</v>
      </c>
    </row>
  </sheetData>
  <mergeCells count="11">
    <mergeCell ref="A33:A38"/>
    <mergeCell ref="B33:B38"/>
    <mergeCell ref="A1:O1"/>
    <mergeCell ref="F3:G3"/>
    <mergeCell ref="C10:D10"/>
    <mergeCell ref="A27:A32"/>
    <mergeCell ref="B27:B32"/>
    <mergeCell ref="B11:B16"/>
    <mergeCell ref="A17:A26"/>
    <mergeCell ref="B17:B26"/>
    <mergeCell ref="A11:A16"/>
  </mergeCells>
  <phoneticPr fontId="0" type="noConversion"/>
  <hyperlinks>
    <hyperlink ref="O4" r:id="rId1" xr:uid="{00000000-0004-0000-0000-000001000000}"/>
    <hyperlink ref="O6" r:id="rId2" xr:uid="{00000000-0004-0000-0000-000002000000}"/>
    <hyperlink ref="O5" r:id="rId3" xr:uid="{00000000-0004-0000-0000-000003000000}"/>
    <hyperlink ref="O7" r:id="rId4" xr:uid="{6C0F391E-EB8B-4ECC-80DA-1B69E5F5E53C}"/>
    <hyperlink ref="O8" r:id="rId5" xr:uid="{A8FB1E59-4116-425E-AFE9-839AFD3A22D4}"/>
  </hyperlinks>
  <printOptions horizontalCentered="1"/>
  <pageMargins left="0.43307086614173229" right="0.39370078740157483" top="0.39370078740157483" bottom="0.15748031496062992" header="0.11811023622047245" footer="3.937007874015748E-2"/>
  <pageSetup paperSize="8" scale="67" orientation="landscape" horizontalDpi="4294967295" verticalDpi="4294967295" copies="2" r:id="rId6"/>
  <headerFooter alignWithMargins="0"/>
  <ignoredErrors>
    <ignoredError sqref="B6 B17 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showGridLines="0" topLeftCell="A28" zoomScaleNormal="100" workbookViewId="0">
      <selection activeCell="A45" sqref="A45:XFD45"/>
    </sheetView>
  </sheetViews>
  <sheetFormatPr defaultRowHeight="12.75" x14ac:dyDescent="0.2"/>
  <cols>
    <col min="1" max="1" width="33.85546875" style="1" customWidth="1"/>
    <col min="2" max="3" width="17.140625" style="4" customWidth="1"/>
    <col min="4" max="4" width="9.28515625" bestFit="1" customWidth="1"/>
    <col min="5" max="5" width="9.140625" hidden="1" customWidth="1"/>
    <col min="6" max="6" width="8.85546875" customWidth="1"/>
  </cols>
  <sheetData>
    <row r="1" spans="1:9" ht="33" customHeight="1" x14ac:dyDescent="0.2">
      <c r="A1" s="146" t="s">
        <v>29</v>
      </c>
      <c r="B1" s="146"/>
      <c r="C1" s="146"/>
      <c r="D1" s="146"/>
      <c r="E1" s="147"/>
      <c r="F1" s="147"/>
    </row>
    <row r="2" spans="1:9" ht="33" customHeight="1" x14ac:dyDescent="0.2">
      <c r="A2" s="69"/>
      <c r="B2" s="69"/>
      <c r="C2" s="69"/>
      <c r="D2" s="69"/>
      <c r="E2" s="70"/>
      <c r="F2" s="70"/>
    </row>
    <row r="3" spans="1:9" x14ac:dyDescent="0.2">
      <c r="A3" s="2"/>
      <c r="B3" s="3"/>
      <c r="C3" s="3"/>
    </row>
    <row r="4" spans="1:9" ht="16.5" x14ac:dyDescent="0.35">
      <c r="A4" s="7"/>
      <c r="B4" s="7" t="s">
        <v>30</v>
      </c>
      <c r="C4" s="7" t="s">
        <v>31</v>
      </c>
    </row>
    <row r="5" spans="1:9" ht="15" x14ac:dyDescent="0.3">
      <c r="A5" s="5" t="s">
        <v>5</v>
      </c>
      <c r="B5" s="6">
        <f>'elenco partecipate e amm.ri'!D7</f>
        <v>2.3109999999999999E-2</v>
      </c>
      <c r="C5" s="6">
        <f>SUM(100%-B5)</f>
        <v>0.97689000000000004</v>
      </c>
      <c r="D5" s="8"/>
    </row>
    <row r="6" spans="1:9" ht="15" x14ac:dyDescent="0.3">
      <c r="A6" s="5" t="s">
        <v>34</v>
      </c>
      <c r="B6" s="80">
        <f>'elenco partecipate e amm.ri'!D4</f>
        <v>1.871683E-2</v>
      </c>
      <c r="C6" s="6">
        <f>SUM(100%-B6)</f>
        <v>0.98128316999999998</v>
      </c>
      <c r="D6" s="8"/>
    </row>
    <row r="7" spans="1:9" ht="45" x14ac:dyDescent="0.3">
      <c r="A7" s="5" t="s">
        <v>7</v>
      </c>
      <c r="B7" s="6">
        <f>'elenco partecipate e amm.ri'!D5</f>
        <v>6.7500000000000004E-2</v>
      </c>
      <c r="C7" s="6">
        <f>SUM(100%-B7)</f>
        <v>0.9325</v>
      </c>
      <c r="D7" s="8"/>
    </row>
    <row r="8" spans="1:9" ht="45" x14ac:dyDescent="0.3">
      <c r="A8" s="5" t="s">
        <v>59</v>
      </c>
      <c r="B8" s="81">
        <f>'elenco partecipate e amm.ri'!D8</f>
        <v>6.3899999999999998E-2</v>
      </c>
      <c r="C8" s="6">
        <f>SUM(100%-B8)</f>
        <v>0.93610000000000004</v>
      </c>
      <c r="D8" s="8"/>
    </row>
    <row r="9" spans="1:9" ht="15" x14ac:dyDescent="0.3">
      <c r="A9" s="31"/>
      <c r="B9" s="32"/>
      <c r="C9" s="32"/>
      <c r="D9" s="8"/>
    </row>
    <row r="10" spans="1:9" x14ac:dyDescent="0.2">
      <c r="G10" s="110"/>
      <c r="H10" s="110"/>
      <c r="I10" s="110"/>
    </row>
    <row r="11" spans="1:9" x14ac:dyDescent="0.2">
      <c r="G11" s="110"/>
      <c r="H11" s="110"/>
    </row>
    <row r="45" spans="1:3" s="110" customFormat="1" x14ac:dyDescent="0.2">
      <c r="A45" s="117"/>
      <c r="B45" s="117"/>
      <c r="C45" s="117"/>
    </row>
  </sheetData>
  <mergeCells count="1">
    <mergeCell ref="A1:F1"/>
  </mergeCells>
  <pageMargins left="0.7" right="0.7" top="0.54" bottom="0.53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zoomScaleNormal="100" workbookViewId="0">
      <selection activeCell="A25" sqref="A25:XFD27"/>
    </sheetView>
  </sheetViews>
  <sheetFormatPr defaultRowHeight="12.75" x14ac:dyDescent="0.2"/>
  <cols>
    <col min="1" max="1" width="25.7109375" style="1" customWidth="1"/>
    <col min="2" max="2" width="22.7109375" style="1" customWidth="1"/>
    <col min="3" max="3" width="6.7109375" style="1" customWidth="1"/>
    <col min="4" max="4" width="22.7109375" style="1" customWidth="1"/>
    <col min="5" max="5" width="6.7109375" style="1" customWidth="1"/>
    <col min="6" max="6" width="22.7109375" style="1" customWidth="1"/>
    <col min="7" max="7" width="6.7109375" style="1" customWidth="1"/>
    <col min="8" max="8" width="22.7109375" style="1" customWidth="1"/>
    <col min="9" max="9" width="25.7109375" style="1" customWidth="1"/>
    <col min="10" max="10" width="9.140625" style="1"/>
    <col min="11" max="11" width="18.85546875" style="1" customWidth="1"/>
    <col min="12" max="16384" width="9.140625" style="1"/>
  </cols>
  <sheetData>
    <row r="1" spans="1:9" ht="37.5" customHeight="1" thickBot="1" x14ac:dyDescent="0.25">
      <c r="A1" s="154" t="s">
        <v>69</v>
      </c>
      <c r="B1" s="155"/>
      <c r="C1" s="155"/>
      <c r="D1" s="155"/>
      <c r="E1" s="155"/>
      <c r="F1" s="155"/>
      <c r="G1" s="155"/>
      <c r="H1" s="155"/>
      <c r="I1" s="156"/>
    </row>
    <row r="2" spans="1:9" s="2" customFormat="1" ht="20.25" thickBot="1" x14ac:dyDescent="0.25">
      <c r="B2" s="9"/>
      <c r="C2" s="9"/>
      <c r="D2" s="9"/>
      <c r="E2" s="9"/>
    </row>
    <row r="3" spans="1:9" s="2" customFormat="1" ht="20.25" customHeight="1" x14ac:dyDescent="0.2">
      <c r="B3" s="148" t="s">
        <v>33</v>
      </c>
      <c r="C3" s="149"/>
      <c r="D3" s="149"/>
      <c r="E3" s="149"/>
      <c r="F3" s="149"/>
      <c r="G3" s="149"/>
      <c r="H3" s="150"/>
    </row>
    <row r="4" spans="1:9" s="2" customFormat="1" ht="20.25" customHeight="1" thickBot="1" x14ac:dyDescent="0.25">
      <c r="B4" s="151"/>
      <c r="C4" s="152"/>
      <c r="D4" s="152"/>
      <c r="E4" s="152"/>
      <c r="F4" s="152"/>
      <c r="G4" s="152"/>
      <c r="H4" s="153"/>
    </row>
    <row r="5" spans="1:9" s="2" customFormat="1" x14ac:dyDescent="0.2"/>
    <row r="6" spans="1:9" s="2" customFormat="1" x14ac:dyDescent="0.2"/>
    <row r="7" spans="1:9" s="2" customFormat="1" x14ac:dyDescent="0.2"/>
    <row r="10" spans="1:9" ht="56.25" customHeight="1" x14ac:dyDescent="0.2">
      <c r="A10" s="11"/>
      <c r="B10" s="74" t="s">
        <v>65</v>
      </c>
      <c r="C10" s="73"/>
      <c r="D10" s="12" t="s">
        <v>95</v>
      </c>
      <c r="E10" s="11"/>
      <c r="F10" s="10" t="s">
        <v>62</v>
      </c>
      <c r="H10" s="13" t="s">
        <v>66</v>
      </c>
    </row>
    <row r="18" spans="1:9" x14ac:dyDescent="0.2">
      <c r="A18" s="14"/>
    </row>
    <row r="19" spans="1:9" ht="38.25" x14ac:dyDescent="0.2">
      <c r="A19" s="14"/>
      <c r="B19" s="75" t="s">
        <v>67</v>
      </c>
      <c r="F19" s="75" t="s">
        <v>96</v>
      </c>
    </row>
    <row r="20" spans="1:9" ht="25.5" x14ac:dyDescent="0.2">
      <c r="A20" s="14"/>
      <c r="H20" s="75" t="s">
        <v>68</v>
      </c>
    </row>
    <row r="21" spans="1:9" ht="38.25" x14ac:dyDescent="0.2">
      <c r="D21" s="75" t="s">
        <v>97</v>
      </c>
    </row>
    <row r="25" spans="1:9" s="117" customFormat="1" x14ac:dyDescent="0.2">
      <c r="D25" s="157"/>
      <c r="E25" s="157"/>
      <c r="F25" s="157"/>
      <c r="G25" s="157"/>
      <c r="H25" s="157"/>
      <c r="I25" s="157"/>
    </row>
    <row r="26" spans="1:9" s="117" customFormat="1" x14ac:dyDescent="0.2">
      <c r="D26" s="157"/>
      <c r="E26" s="157"/>
      <c r="F26" s="157"/>
      <c r="G26" s="157"/>
      <c r="H26" s="157"/>
      <c r="I26" s="157"/>
    </row>
    <row r="27" spans="1:9" s="117" customFormat="1" x14ac:dyDescent="0.2">
      <c r="D27" s="157"/>
      <c r="E27" s="157"/>
      <c r="F27" s="157"/>
      <c r="G27" s="157"/>
      <c r="H27" s="157"/>
      <c r="I27" s="157"/>
    </row>
  </sheetData>
  <mergeCells count="3">
    <mergeCell ref="B3:H4"/>
    <mergeCell ref="A1:I1"/>
    <mergeCell ref="D25:I27"/>
  </mergeCells>
  <phoneticPr fontId="15" type="noConversion"/>
  <pageMargins left="0.35433070866141736" right="0.19685039370078741" top="0.15748031496062992" bottom="7.874015748031496E-2" header="0.15748031496062992" footer="0.15748031496062992"/>
  <pageSetup paperSize="9" scale="65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1F92-9219-486D-A5EB-8EDD16DFB2D5}">
  <sheetPr>
    <pageSetUpPr fitToPage="1"/>
  </sheetPr>
  <dimension ref="A1:J17"/>
  <sheetViews>
    <sheetView zoomScaleNormal="100" workbookViewId="0">
      <selection activeCell="G12" sqref="G12"/>
    </sheetView>
  </sheetViews>
  <sheetFormatPr defaultRowHeight="12.75" x14ac:dyDescent="0.2"/>
  <cols>
    <col min="1" max="1" width="55.85546875" style="1" customWidth="1"/>
    <col min="2" max="2" width="56.5703125" style="1" hidden="1" customWidth="1"/>
    <col min="3" max="3" width="18.85546875" style="1" customWidth="1"/>
    <col min="4" max="4" width="18.5703125" style="1" customWidth="1"/>
    <col min="5" max="6" width="23.28515625" style="1" customWidth="1"/>
    <col min="7" max="8" width="22.140625" style="1" customWidth="1"/>
    <col min="9" max="9" width="15.5703125" style="1" customWidth="1"/>
    <col min="10" max="10" width="42.7109375" style="102" customWidth="1"/>
    <col min="11" max="16384" width="9.140625" style="1"/>
  </cols>
  <sheetData>
    <row r="1" spans="1:10" s="2" customFormat="1" ht="38.25" x14ac:dyDescent="0.2">
      <c r="A1" s="86" t="s">
        <v>72</v>
      </c>
      <c r="B1" s="86" t="s">
        <v>73</v>
      </c>
      <c r="C1" s="86" t="s">
        <v>98</v>
      </c>
      <c r="D1" s="86" t="s">
        <v>99</v>
      </c>
      <c r="E1" s="86" t="s">
        <v>74</v>
      </c>
      <c r="F1" s="86" t="s">
        <v>92</v>
      </c>
      <c r="G1" s="86" t="s">
        <v>75</v>
      </c>
      <c r="H1" s="86" t="s">
        <v>93</v>
      </c>
      <c r="I1" s="86" t="s">
        <v>76</v>
      </c>
      <c r="J1" s="86" t="s">
        <v>77</v>
      </c>
    </row>
    <row r="2" spans="1:10" s="2" customFormat="1" ht="25.5" x14ac:dyDescent="0.2">
      <c r="A2" s="87" t="s">
        <v>78</v>
      </c>
      <c r="B2" s="88" t="s">
        <v>79</v>
      </c>
      <c r="C2" s="105">
        <v>1.871683E-2</v>
      </c>
      <c r="D2" s="105">
        <v>1.871683E-2</v>
      </c>
      <c r="E2" s="89">
        <v>84737972</v>
      </c>
      <c r="F2" s="89">
        <v>87358068</v>
      </c>
      <c r="G2" s="89">
        <f>SUM(E2*C2)</f>
        <v>1586026.21646876</v>
      </c>
      <c r="H2" s="89">
        <f>F2*D2</f>
        <v>1635066.1078844401</v>
      </c>
      <c r="I2" s="90">
        <f>H2-G2</f>
        <v>49039.89141568006</v>
      </c>
      <c r="J2" s="91"/>
    </row>
    <row r="3" spans="1:10" s="2" customFormat="1" ht="25.5" x14ac:dyDescent="0.2">
      <c r="A3" s="92" t="s">
        <v>80</v>
      </c>
      <c r="B3" s="89" t="s">
        <v>81</v>
      </c>
      <c r="C3" s="93">
        <v>4.6289999999999998E-2</v>
      </c>
      <c r="D3" s="93">
        <v>6.7500000000000004E-2</v>
      </c>
      <c r="E3" s="89">
        <v>7367791</v>
      </c>
      <c r="F3" s="89">
        <v>7923164</v>
      </c>
      <c r="G3" s="89">
        <f>SUM(E3*C3)</f>
        <v>341055.04538999998</v>
      </c>
      <c r="H3" s="89">
        <f>F3*D3</f>
        <v>534813.57000000007</v>
      </c>
      <c r="I3" s="90">
        <f t="shared" ref="I3:I5" si="0">H3-G3</f>
        <v>193758.52461000008</v>
      </c>
      <c r="J3" s="91" t="s">
        <v>82</v>
      </c>
    </row>
    <row r="4" spans="1:10" s="2" customFormat="1" x14ac:dyDescent="0.2">
      <c r="A4" s="87" t="s">
        <v>32</v>
      </c>
      <c r="B4" s="88" t="s">
        <v>83</v>
      </c>
      <c r="C4" s="105">
        <v>2.3109999999999999E-2</v>
      </c>
      <c r="D4" s="105">
        <v>2.3109999999999999E-2</v>
      </c>
      <c r="E4" s="89">
        <v>20491838</v>
      </c>
      <c r="F4" s="89">
        <v>20231670</v>
      </c>
      <c r="G4" s="89">
        <f>SUM(E4*C4)</f>
        <v>473566.37617999996</v>
      </c>
      <c r="H4" s="89">
        <f t="shared" ref="H4:H5" si="1">F4*D4</f>
        <v>467553.89369999996</v>
      </c>
      <c r="I4" s="90">
        <f t="shared" si="0"/>
        <v>-6012.482480000006</v>
      </c>
      <c r="J4" s="91"/>
    </row>
    <row r="5" spans="1:10" s="2" customFormat="1" x14ac:dyDescent="0.2">
      <c r="A5" s="87" t="s">
        <v>84</v>
      </c>
      <c r="B5" s="88" t="s">
        <v>85</v>
      </c>
      <c r="C5" s="105">
        <v>7.3499999999999996E-2</v>
      </c>
      <c r="D5" s="105">
        <v>6.3899999999999998E-2</v>
      </c>
      <c r="E5" s="89">
        <v>9273300</v>
      </c>
      <c r="F5" s="89">
        <v>9473589</v>
      </c>
      <c r="G5" s="89">
        <f>SUM(E5*C5)</f>
        <v>681587.54999999993</v>
      </c>
      <c r="H5" s="89">
        <f t="shared" si="1"/>
        <v>605362.3371</v>
      </c>
      <c r="I5" s="90">
        <f t="shared" si="0"/>
        <v>-76225.212899999926</v>
      </c>
      <c r="J5" s="91" t="s">
        <v>82</v>
      </c>
    </row>
    <row r="6" spans="1:10" s="2" customFormat="1" ht="27" customHeight="1" x14ac:dyDescent="0.2">
      <c r="A6" s="94" t="s">
        <v>86</v>
      </c>
      <c r="B6" s="94"/>
      <c r="C6" s="94"/>
      <c r="D6" s="94"/>
      <c r="E6" s="95">
        <f>SUM(E2:E5)</f>
        <v>121870901</v>
      </c>
      <c r="F6" s="95">
        <f>SUM(F2:F5)</f>
        <v>124986491</v>
      </c>
      <c r="G6" s="95">
        <f>SUM(G2:G5)</f>
        <v>3082235.1880387599</v>
      </c>
      <c r="H6" s="95">
        <f>SUM(H2:H5)</f>
        <v>3242795.90868444</v>
      </c>
      <c r="I6" s="96"/>
      <c r="J6" s="97"/>
    </row>
    <row r="7" spans="1:10" s="2" customFormat="1" ht="36" customHeight="1" x14ac:dyDescent="0.2">
      <c r="A7" s="98" t="s">
        <v>87</v>
      </c>
      <c r="B7" s="99"/>
      <c r="C7" s="99"/>
      <c r="D7" s="99" t="s">
        <v>88</v>
      </c>
      <c r="E7" s="99"/>
      <c r="F7" s="99"/>
      <c r="G7" s="100">
        <v>0</v>
      </c>
      <c r="J7" s="97"/>
    </row>
    <row r="8" spans="1:10" s="2" customFormat="1" x14ac:dyDescent="0.2">
      <c r="J8" s="97"/>
    </row>
    <row r="9" spans="1:10" s="2" customFormat="1" ht="15" x14ac:dyDescent="0.2">
      <c r="A9" s="101" t="s">
        <v>89</v>
      </c>
      <c r="J9" s="97"/>
    </row>
    <row r="10" spans="1:10" s="2" customFormat="1" ht="63" customHeight="1" x14ac:dyDescent="0.2">
      <c r="B10" s="158" t="s">
        <v>90</v>
      </c>
      <c r="C10" s="158"/>
      <c r="D10" s="158"/>
      <c r="E10" s="158"/>
      <c r="F10" s="97"/>
      <c r="H10" s="118"/>
      <c r="I10" s="118"/>
      <c r="J10" s="119"/>
    </row>
    <row r="11" spans="1:10" s="2" customFormat="1" x14ac:dyDescent="0.2">
      <c r="B11" s="2" t="s">
        <v>91</v>
      </c>
      <c r="J11" s="97"/>
    </row>
    <row r="12" spans="1:10" s="2" customFormat="1" x14ac:dyDescent="0.2">
      <c r="J12" s="97"/>
    </row>
    <row r="15" spans="1:10" s="2" customFormat="1" ht="38.25" x14ac:dyDescent="0.2">
      <c r="A15" s="86" t="s">
        <v>72</v>
      </c>
      <c r="B15" s="86" t="s">
        <v>73</v>
      </c>
      <c r="C15" s="86" t="s">
        <v>98</v>
      </c>
      <c r="D15" s="86" t="s">
        <v>99</v>
      </c>
      <c r="E15" s="86" t="s">
        <v>74</v>
      </c>
      <c r="F15" s="86" t="s">
        <v>92</v>
      </c>
      <c r="G15" s="86" t="s">
        <v>75</v>
      </c>
      <c r="H15" s="86" t="s">
        <v>93</v>
      </c>
      <c r="I15" s="86" t="s">
        <v>76</v>
      </c>
      <c r="J15" s="86" t="s">
        <v>77</v>
      </c>
    </row>
    <row r="16" spans="1:10" s="2" customFormat="1" ht="25.5" x14ac:dyDescent="0.2">
      <c r="A16" s="87" t="s">
        <v>94</v>
      </c>
      <c r="B16" s="88" t="s">
        <v>79</v>
      </c>
      <c r="C16" s="104">
        <v>1.5235500000000001E-2</v>
      </c>
      <c r="D16" s="104">
        <v>1.5235500000000001E-2</v>
      </c>
      <c r="E16" s="89">
        <v>1618755</v>
      </c>
      <c r="F16" s="89">
        <v>1736469</v>
      </c>
      <c r="G16" s="89">
        <f>SUM(E16*C16)</f>
        <v>24662.5418025</v>
      </c>
      <c r="H16" s="89">
        <f>F16*D16</f>
        <v>26455.973449500001</v>
      </c>
      <c r="I16" s="90">
        <f>H16-G16</f>
        <v>1793.4316470000012</v>
      </c>
      <c r="J16" s="91"/>
    </row>
    <row r="17" spans="1:10" s="2" customFormat="1" ht="27" customHeight="1" x14ac:dyDescent="0.2">
      <c r="A17" s="94" t="s">
        <v>86</v>
      </c>
      <c r="B17" s="94"/>
      <c r="C17" s="94"/>
      <c r="D17" s="94"/>
      <c r="E17" s="95">
        <f>SUM(E16)</f>
        <v>1618755</v>
      </c>
      <c r="F17" s="95">
        <f>SUM(F16)</f>
        <v>1736469</v>
      </c>
      <c r="G17" s="95">
        <f>SUM(G16:G16)</f>
        <v>24662.5418025</v>
      </c>
      <c r="H17" s="95">
        <f>SUM(H16:H16)</f>
        <v>26455.973449500001</v>
      </c>
      <c r="I17" s="96"/>
      <c r="J17" s="97"/>
    </row>
  </sheetData>
  <mergeCells count="1">
    <mergeCell ref="B10:E10"/>
  </mergeCells>
  <pageMargins left="0.70866141732283472" right="0.70866141732283472" top="0.74803149606299213" bottom="0.74803149606299213" header="0.31496062992125984" footer="0.31496062992125984"/>
  <pageSetup paperSize="8" scale="8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elenco partecipate e amm.ri</vt:lpstr>
      <vt:lpstr>grafico quote partecipazione</vt:lpstr>
      <vt:lpstr>grafico indirette</vt:lpstr>
      <vt:lpstr>valore con metodo patrimoniale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Gonars</dc:creator>
  <cp:lastModifiedBy>Patrizia Pitassi</cp:lastModifiedBy>
  <cp:lastPrinted>2021-07-16T10:26:28Z</cp:lastPrinted>
  <dcterms:created xsi:type="dcterms:W3CDTF">2007-04-19T13:33:08Z</dcterms:created>
  <dcterms:modified xsi:type="dcterms:W3CDTF">2021-10-12T10:29:35Z</dcterms:modified>
</cp:coreProperties>
</file>